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South Orange" sheetId="1" r:id="rId1"/>
  </sheets>
  <definedNames>
    <definedName name="_xlnm.Print_Area" localSheetId="0">'South Orange'!$A$1:$I$27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<sst xmlns="http://schemas.openxmlformats.org/spreadsheetml/2006/main" count="41" uniqueCount="40">
  <si>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</si>
  <si>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</si>
  <si>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</si>
  <si>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</si>
  <si>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</si>
  <si>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</si>
  <si>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</si>
  <si>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</si>
  <si>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</si>
  <si>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</si>
  <si>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</si>
  <si>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</si>
  <si>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</si>
  <si>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</si>
  <si>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</si>
  <si>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</si>
  <si>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</si>
  <si>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</si>
  <si>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</si>
  <si>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</si>
  <si>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</si>
  <si>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</si>
  <si>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</si>
  <si>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</si>
  <si>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</si>
  <si>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</si>
  <si>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</si>
  <si>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</si>
  <si>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</si>
  <si>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Estimated Adjusted Tax Rate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</si>
  <si>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</si>
  <si>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(4) Calculate Box F = Box A x Box D.</t>
  </si>
  <si>
    <t>(5) Calculate Box G = Box B x Box E.</t>
  </si>
  <si>
    <t>(6) Calculate Box H = Box G - Box F</t>
  </si>
  <si>
    <t>TOWNSHIP OF SOUTH ORANGE VILLAGE</t>
  </si>
  <si>
    <t>2017 Reassessment - Estimated Tax Impact Worksheet</t>
  </si>
  <si>
    <t>2016 Assessment</t>
  </si>
  <si>
    <t>Proposed 2017 Assessment</t>
  </si>
  <si>
    <t>2016 Tax Rate</t>
  </si>
  <si>
    <r>
      <t>2016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</si>
</sst>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27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20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21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22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31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32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33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36</v>
      </c>
      <c r="C17" s="21">
        <v>2230763200</v>
      </c>
      <c r="E17" s="22">
        <v>587500</v>
      </c>
      <c r="F17" s="22">
        <v>1025800</v>
      </c>
      <c r="H17" s="33" t="s">
        <v>28</v>
      </c>
      <c r="I17" s="10" t="s">
        <v>15</v>
      </c>
    </row>
    <row r="18" spans="1:9" s="11" customFormat="1" ht="15" customHeight="1" thickBot="1">
      <c r="A18" s="19" t="s">
        <v>1</v>
      </c>
      <c r="B18" s="25" t="s">
        <v>37</v>
      </c>
      <c r="C18" s="21">
        <v>2839344600</v>
      </c>
      <c r="E18" s="22">
        <v>699100</v>
      </c>
      <c r="F18" s="22">
        <v>1325900</v>
      </c>
      <c r="H18" s="33" t="s">
        <v>28</v>
      </c>
      <c r="I18" s="10" t="s">
        <v>16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30</v>
      </c>
      <c r="C20" s="34">
        <f>C18/C17</f>
        <v>1.2728130892602136</v>
      </c>
      <c r="D20" s="35"/>
      <c r="E20" s="34">
        <f>E18/E17</f>
        <v>1.1899574468085106</v>
      </c>
      <c r="F20" s="34">
        <f>F18/F17</f>
        <v>1.2925521544160654</v>
      </c>
      <c r="H20" s="29">
        <f>IF(ISERROR((H18/H17 IF(H18&gt;0,H17," "))),"",(H18/H17 IF(H18&gt;0,H17," ")))</f>
      </c>
      <c r="I20" s="10" t="s">
        <v>17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38</v>
      </c>
      <c r="C22" s="23"/>
      <c r="E22" s="23">
        <v>0.03828</v>
      </c>
      <c r="F22" s="23">
        <v>0.03828</v>
      </c>
      <c r="H22" s="23">
        <v>0.03828</v>
      </c>
      <c r="I22" s="10" t="s">
        <v>25</v>
      </c>
    </row>
    <row r="23" spans="1:9" s="11" customFormat="1" ht="15" customHeight="1">
      <c r="A23" s="19" t="s">
        <v>4</v>
      </c>
      <c r="B23" s="25" t="s">
        <v>29</v>
      </c>
      <c r="C23" s="23"/>
      <c r="E23" s="23">
        <v>0.03008</v>
      </c>
      <c r="F23" s="23">
        <v>0.03008</v>
      </c>
      <c r="H23" s="23">
        <v>0.03008</v>
      </c>
      <c r="I23" s="10" t="s">
        <v>26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39</v>
      </c>
      <c r="C25" s="22"/>
      <c r="E25" s="22">
        <f>E17*E22</f>
        <v>22489.5</v>
      </c>
      <c r="F25" s="22">
        <f>F17*F22</f>
        <v>39267.624</v>
      </c>
      <c r="H25" s="30">
        <f>IF(ISERROR((H17*H22)),"",(H17*H22))</f>
      </c>
      <c r="I25" s="10" t="s">
        <v>18</v>
      </c>
    </row>
    <row r="26" spans="1:9" s="11" customFormat="1" ht="15" customHeight="1" thickBot="1">
      <c r="A26" s="19" t="s">
        <v>6</v>
      </c>
      <c r="B26" s="20" t="s">
        <v>14</v>
      </c>
      <c r="C26" s="22"/>
      <c r="E26" s="24">
        <f>E18*E23</f>
        <v>21028.928</v>
      </c>
      <c r="F26" s="24">
        <f>F18*F23</f>
        <v>39883.072</v>
      </c>
      <c r="H26" s="31">
        <f>IF(ISERROR((H18*H23)),"",(H18*H23))</f>
      </c>
      <c r="I26" s="10" t="s">
        <v>19</v>
      </c>
    </row>
    <row r="27" spans="1:9" s="11" customFormat="1" ht="15" customHeight="1" thickBot="1">
      <c r="A27" s="19" t="s">
        <v>7</v>
      </c>
      <c r="B27" s="20" t="s">
        <v>23</v>
      </c>
      <c r="C27" s="22"/>
      <c r="D27" s="25"/>
      <c r="E27" s="21">
        <f>E26-E25</f>
        <v>-1460.5720000000001</v>
      </c>
      <c r="F27" s="21">
        <f>F26-F25</f>
        <v>615.4479999999967</v>
      </c>
      <c r="G27" s="25"/>
      <c r="H27" s="32">
        <f>IF(ISERROR((H26-H25)),"",(H26-H25))</f>
      </c>
      <c r="I27" s="10" t="s">
        <v>24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I29" s="6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2016-11-01T04:54:22Z</cp:lastPrinted>
  <dcterms:created xsi:type="dcterms:W3CDTF">2007-11-05T00:18:41Z</dcterms:created>
  <dcterms:modified xsi:type="dcterms:W3CDTF">2016-11-01T04:54:52Z</dcterms:modified>
  <cp:category/>
  <cp:version/>
  <cp:contentType/>
  <cp:contentStatus/>
</cp:coreProperties>
</file>